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L&amp;W\WASTEWATER\SRFGrants\Admin\IUP, priority lists, Cap grants\IUPs and Priority Lists\IUP 2025\1 - Process to Apply\Final\"/>
    </mc:Choice>
  </mc:AlternateContent>
  <xr:revisionPtr revIDLastSave="0" documentId="8_{6B715163-541A-4B87-AB40-4D7B4EE66AC7}" xr6:coauthVersionLast="47" xr6:coauthVersionMax="47" xr10:uidLastSave="{00000000-0000-0000-0000-000000000000}"/>
  <workbookProtection workbookAlgorithmName="SHA-512" workbookHashValue="st2vIq4hpFGH/rtyZ+oco/72WYyCZz9HbAjuunnD6OFbFOMNL9aeiTWY89QpwBxTE2t5aZwUQJnpYAs5URtNCg==" workbookSaltValue="PahJaD0AzGXGgjwpG9dNuw==" workbookSpinCount="100000" lockStructure="1"/>
  <bookViews>
    <workbookView xWindow="-120" yWindow="-120" windowWidth="29040" windowHeight="15840" xr2:uid="{00000000-000D-0000-FFFF-FFFF00000000}"/>
  </bookViews>
  <sheets>
    <sheet name="2025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8" i="1" l="1"/>
  <c r="G34" i="1"/>
  <c r="I34" i="1" s="1"/>
  <c r="I17" i="1"/>
  <c r="I12" i="1"/>
  <c r="I7" i="1"/>
  <c r="H28" i="1"/>
  <c r="I28" i="1" l="1"/>
  <c r="I36" i="1" s="1"/>
  <c r="I38" i="1" s="1"/>
</calcChain>
</file>

<file path=xl/sharedStrings.xml><?xml version="1.0" encoding="utf-8"?>
<sst xmlns="http://schemas.openxmlformats.org/spreadsheetml/2006/main" count="28" uniqueCount="24">
  <si>
    <t>Entity Name</t>
  </si>
  <si>
    <t>Poverty Rate</t>
  </si>
  <si>
    <t xml:space="preserve">Data from U.S. Census Bureau – Population Estimates </t>
  </si>
  <si>
    <t>State Rates</t>
  </si>
  <si>
    <t>Percent Population Change</t>
  </si>
  <si>
    <t>Entity Points</t>
  </si>
  <si>
    <t>Affordability Points</t>
  </si>
  <si>
    <t>Income (Median Household Income)</t>
  </si>
  <si>
    <t>Population Trend (10-year)</t>
  </si>
  <si>
    <t>Affordability Principal Forgiveness Percentage</t>
  </si>
  <si>
    <t>(PF Offer Contingent on Funding Availability)</t>
  </si>
  <si>
    <t>https://data.census.gov</t>
  </si>
  <si>
    <t>Unemployed</t>
  </si>
  <si>
    <t>EMPLOYMENT STATUS - Population 16 years and over - In Labor Force - Civilian Labor Force - Unemployed - Percentage</t>
  </si>
  <si>
    <t>PERCENTAGE OF FAMILIES AND PEOPLE WHOSE INCOME IN THE PAST 12 MONTHS IS BELOW THE POVERTY LEVEL - All People - Percent</t>
  </si>
  <si>
    <t>INCOME AND BENEFITS - Total households - Median household income</t>
  </si>
  <si>
    <t>Current Sewer User Cost as a Percent of Median Household Income (MHI)</t>
  </si>
  <si>
    <t>Total Annual Equivalent Dwelling Unit (EDU) User Rate from the appropriate CWSRF User Rate Calculator, e.g. CWSRF Infrastructure (Section C) or CWSRF FSP &amp; CAP Loans Only (Section C).</t>
  </si>
  <si>
    <t>Current Sewer User Cost as a Percent of the MHI</t>
  </si>
  <si>
    <t>https://www.maine.gov/dep/water/grants/SRF/cwsrf/index.html</t>
  </si>
  <si>
    <t>Data from U.S. Census Bureau – Selected Economic Characteristics
2023 ACS 5-Year Estimates Data Profiles</t>
  </si>
  <si>
    <r>
      <rPr>
        <b/>
        <sz val="11"/>
        <color theme="1"/>
        <rFont val="Calibri"/>
        <family val="2"/>
        <scheme val="minor"/>
      </rPr>
      <t>2013 Population</t>
    </r>
    <r>
      <rPr>
        <sz val="11"/>
        <color theme="1"/>
        <rFont val="Calibri"/>
        <family val="2"/>
        <scheme val="minor"/>
      </rPr>
      <t xml:space="preserve"> - City and Town Intercensal Estimates </t>
    </r>
  </si>
  <si>
    <r>
      <rPr>
        <b/>
        <sz val="11"/>
        <color theme="1"/>
        <rFont val="Calibri"/>
        <family val="2"/>
        <scheme val="minor"/>
      </rPr>
      <t>2023 Population</t>
    </r>
    <r>
      <rPr>
        <sz val="11"/>
        <color theme="1"/>
        <rFont val="Calibri"/>
        <family val="2"/>
        <scheme val="minor"/>
      </rPr>
      <t xml:space="preserve"> - Annual Estimates of Residential Population</t>
    </r>
  </si>
  <si>
    <t>Maine Census Data for 2013 and 2023 can be found under Supplemental Materials 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</si>
</sst>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0.0%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50">
    <xf numFmtId="0" fontId="0" fillId="0" borderId="0" xfId="0"/>
    <xf numFmtId="164" fontId="0" fillId="2" borderId="5" xfId="2" applyNumberFormat="1" applyFont="1" applyFill="1" applyBorder="1" applyAlignment="1" applyProtection="1">
      <alignment horizontal="center"/>
      <protection locked="0"/>
    </xf>
    <xf numFmtId="37" fontId="0" fillId="2" borderId="5" xfId="1" applyNumberFormat="1" applyFont="1" applyFill="1" applyBorder="1" applyAlignment="1" applyProtection="1">
      <alignment horizontal="center"/>
      <protection locked="0"/>
    </xf>
    <xf numFmtId="164" fontId="0" fillId="2" borderId="5" xfId="0" applyNumberFormat="1" applyFill="1" applyBorder="1" applyAlignment="1" applyProtection="1">
      <alignment horizontal="center"/>
      <protection locked="0"/>
    </xf>
    <xf numFmtId="0" fontId="3" fillId="0" borderId="0" xfId="0" applyFont="1"/>
    <xf numFmtId="0" fontId="4" fillId="0" borderId="0" xfId="4" applyProtection="1"/>
    <xf numFmtId="2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2" applyNumberFormat="1" applyFont="1" applyAlignment="1" applyProtection="1">
      <alignment horizontal="center"/>
    </xf>
    <xf numFmtId="165" fontId="0" fillId="0" borderId="0" xfId="1" applyNumberFormat="1" applyFont="1" applyAlignment="1" applyProtection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 applyAlignment="1" applyProtection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166" fontId="0" fillId="2" borderId="5" xfId="3" applyNumberFormat="1" applyFont="1" applyFill="1" applyBorder="1" applyAlignment="1" applyProtection="1">
      <alignment horizontal="center"/>
      <protection locked="0"/>
    </xf>
    <xf numFmtId="166" fontId="0" fillId="2" borderId="5" xfId="0" applyNumberFormat="1" applyFill="1" applyBorder="1" applyAlignment="1" applyProtection="1">
      <alignment horizontal="center"/>
      <protection locked="0"/>
    </xf>
    <xf numFmtId="166" fontId="0" fillId="0" borderId="0" xfId="3" applyNumberFormat="1" applyFont="1" applyAlignment="1" applyProtection="1">
      <alignment horizontal="center"/>
    </xf>
    <xf numFmtId="37" fontId="0" fillId="0" borderId="0" xfId="1" applyNumberFormat="1" applyFont="1" applyFill="1" applyAlignment="1" applyProtection="1">
      <alignment horizontal="center"/>
    </xf>
    <xf numFmtId="37" fontId="0" fillId="0" borderId="0" xfId="1" applyNumberFormat="1" applyFont="1" applyFill="1" applyBorder="1" applyAlignment="1" applyProtection="1">
      <alignment horizontal="center"/>
    </xf>
    <xf numFmtId="166" fontId="0" fillId="0" borderId="0" xfId="0" applyNumberFormat="1" applyAlignment="1">
      <alignment horizontal="center"/>
    </xf>
    <xf numFmtId="37" fontId="0" fillId="0" borderId="7" xfId="1" applyNumberFormat="1" applyFont="1" applyFill="1" applyBorder="1" applyAlignment="1" applyProtection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10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2" fontId="7" fillId="3" borderId="0" xfId="0" applyNumberFormat="1" applyFont="1" applyFill="1" applyAlignment="1">
      <alignment horizontal="center"/>
    </xf>
    <xf numFmtId="10" fontId="7" fillId="3" borderId="0" xfId="3" applyNumberFormat="1" applyFont="1" applyFill="1" applyAlignment="1" applyProtection="1">
      <alignment horizontal="center"/>
    </xf>
    <xf numFmtId="0" fontId="0" fillId="0" borderId="0" xfId="0" applyAlignment="1">
      <alignment wrapText="1"/>
    </xf>
    <xf numFmtId="0" fontId="4" fillId="0" borderId="6" xfId="4" applyBorder="1" applyAlignment="1" applyProtection="1"/>
    <xf numFmtId="166" fontId="0" fillId="0" borderId="0" xfId="3" applyNumberFormat="1" applyFont="1" applyFill="1" applyBorder="1" applyAlignment="1" applyProtection="1">
      <alignment horizontal="center"/>
    </xf>
    <xf numFmtId="0" fontId="4" fillId="0" borderId="0" xfId="4" applyAlignment="1" applyProtection="1"/>
    <xf numFmtId="0" fontId="4" fillId="0" borderId="0" xfId="4" applyAlignment="1" applyProtection="1">
      <alignment wrapText="1"/>
    </xf>
    <xf numFmtId="164" fontId="0" fillId="0" borderId="0" xfId="2" applyNumberFormat="1" applyFont="1" applyFill="1" applyBorder="1" applyAlignment="1" applyProtection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6" fillId="0" borderId="0" xfId="4" applyFont="1" applyAlignment="1" applyProtection="1">
      <alignment wrapText="1"/>
    </xf>
    <xf numFmtId="0" fontId="1" fillId="2" borderId="2" xfId="0" applyFont="1" applyFill="1" applyBorder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horizontal="center"/>
      <protection locked="0"/>
    </xf>
    <xf numFmtId="0" fontId="8" fillId="2" borderId="3" xfId="0" applyFont="1" applyFill="1" applyBorder="1" applyAlignment="1" applyProtection="1">
      <alignment horizontal="center"/>
      <protection locked="0"/>
    </xf>
    <xf numFmtId="0" fontId="6" fillId="0" borderId="0" xfId="4" applyFont="1" applyBorder="1" applyAlignment="1" applyProtection="1">
      <alignment horizontal="left"/>
    </xf>
    <xf numFmtId="0" fontId="4" fillId="0" borderId="0" xfId="4" applyBorder="1" applyProtection="1">
      <protection locked="0"/>
    </xf>
    <xf numFmtId="0" fontId="0" fillId="0" borderId="6" xfId="0" applyBorder="1" applyAlignment="1">
      <alignment horizontal="left" wrapText="1"/>
    </xf>
    <xf numFmtId="0" fontId="6" fillId="0" borderId="0" xfId="4" applyFont="1" applyFill="1" applyBorder="1" applyAlignment="1" applyProtection="1">
      <alignment horizontal="left" wrapText="1"/>
    </xf>
    <xf numFmtId="0" fontId="4" fillId="0" borderId="0" xfId="4" applyFill="1" applyBorder="1" applyAlignment="1" applyProtection="1">
      <alignment horizontal="left" wrapText="1"/>
      <protection locked="0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census.gov/" TargetMode="External"/><Relationship Id="rId2" Type="http://schemas.openxmlformats.org/officeDocument/2006/relationships/hyperlink" Target="https://data.census.gov/" TargetMode="External"/><Relationship Id="rId1" Type="http://schemas.openxmlformats.org/officeDocument/2006/relationships/hyperlink" Target="https://data.census.gov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maine.gov/dep/water/grants/SRF/cwsrf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0"/>
  <sheetViews>
    <sheetView tabSelected="1" zoomScale="160" zoomScaleNormal="160" workbookViewId="0">
      <selection activeCell="G32" sqref="G32"/>
    </sheetView>
  </sheetViews>
  <sheetFormatPr defaultColWidth="9.140625" defaultRowHeight="15" x14ac:dyDescent="0.25"/>
  <cols>
    <col min="1" max="1" width="8.42578125" customWidth="1"/>
    <col min="2" max="2" width="9.140625" customWidth="1"/>
    <col min="3" max="3" width="19" customWidth="1"/>
    <col min="6" max="6" width="23" customWidth="1"/>
    <col min="7" max="7" width="15.42578125" customWidth="1"/>
    <col min="8" max="8" width="12.5703125" customWidth="1"/>
    <col min="9" max="9" width="13.5703125" customWidth="1"/>
  </cols>
  <sheetData>
    <row r="1" spans="1:9" ht="23.25" x14ac:dyDescent="0.25">
      <c r="A1" s="38"/>
      <c r="B1" s="38"/>
      <c r="C1" s="38"/>
      <c r="D1" s="38"/>
      <c r="E1" s="38"/>
      <c r="F1" s="38"/>
      <c r="G1" s="38"/>
      <c r="H1" s="38"/>
      <c r="I1" s="38"/>
    </row>
    <row r="3" spans="1:9" s="24" customFormat="1" ht="15.75" x14ac:dyDescent="0.25">
      <c r="A3" s="23" t="s">
        <v>0</v>
      </c>
      <c r="C3" s="42"/>
      <c r="D3" s="43"/>
      <c r="E3" s="43"/>
      <c r="F3" s="44"/>
    </row>
    <row r="5" spans="1:9" s="24" customFormat="1" ht="15.75" x14ac:dyDescent="0.25">
      <c r="A5" s="23" t="s">
        <v>1</v>
      </c>
      <c r="H5" s="25" t="s">
        <v>3</v>
      </c>
      <c r="I5" s="25" t="s">
        <v>5</v>
      </c>
    </row>
    <row r="6" spans="1:9" ht="29.25" customHeight="1" x14ac:dyDescent="0.25">
      <c r="B6" s="40" t="s">
        <v>20</v>
      </c>
      <c r="C6" s="40"/>
      <c r="D6" s="40"/>
      <c r="E6" s="40"/>
      <c r="F6" s="40"/>
      <c r="I6" s="4"/>
    </row>
    <row r="7" spans="1:9" x14ac:dyDescent="0.25">
      <c r="B7" s="46" t="s">
        <v>11</v>
      </c>
      <c r="C7" s="46"/>
      <c r="D7" s="46"/>
      <c r="E7" s="46"/>
      <c r="F7" s="33"/>
      <c r="G7" s="16"/>
      <c r="H7" s="18">
        <v>0.108</v>
      </c>
      <c r="I7" s="6">
        <f>G7/H7</f>
        <v>0</v>
      </c>
    </row>
    <row r="8" spans="1:9" ht="29.25" customHeight="1" x14ac:dyDescent="0.25">
      <c r="B8" s="41" t="s">
        <v>14</v>
      </c>
      <c r="C8" s="41"/>
      <c r="D8" s="41"/>
      <c r="E8" s="41"/>
      <c r="F8" s="41"/>
      <c r="G8" s="34"/>
      <c r="H8" s="18"/>
      <c r="I8" s="6"/>
    </row>
    <row r="9" spans="1:9" x14ac:dyDescent="0.25">
      <c r="G9" s="7"/>
      <c r="H9" s="7"/>
      <c r="I9" s="8"/>
    </row>
    <row r="10" spans="1:9" s="24" customFormat="1" ht="15.75" x14ac:dyDescent="0.25">
      <c r="A10" s="23" t="s">
        <v>7</v>
      </c>
      <c r="G10" s="26"/>
      <c r="H10" s="27"/>
      <c r="I10" s="28"/>
    </row>
    <row r="11" spans="1:9" ht="29.25" customHeight="1" x14ac:dyDescent="0.25">
      <c r="B11" s="40" t="s">
        <v>20</v>
      </c>
      <c r="C11" s="40"/>
      <c r="D11" s="40"/>
      <c r="E11" s="40"/>
      <c r="F11" s="40"/>
      <c r="G11" s="7"/>
      <c r="H11" s="7"/>
      <c r="I11" s="8"/>
    </row>
    <row r="12" spans="1:9" x14ac:dyDescent="0.25">
      <c r="B12" s="46" t="s">
        <v>11</v>
      </c>
      <c r="C12" s="46"/>
      <c r="D12" s="46"/>
      <c r="E12" s="46"/>
      <c r="F12" s="33"/>
      <c r="G12" s="1"/>
      <c r="H12" s="10">
        <v>71773</v>
      </c>
      <c r="I12" s="6" t="e">
        <f>H12/G12</f>
        <v>#DIV/0!</v>
      </c>
    </row>
    <row r="13" spans="1:9" x14ac:dyDescent="0.25">
      <c r="B13" s="45" t="s">
        <v>15</v>
      </c>
      <c r="C13" s="45"/>
      <c r="D13" s="45"/>
      <c r="E13" s="45"/>
      <c r="F13" s="45"/>
      <c r="G13" s="37"/>
      <c r="H13" s="10"/>
      <c r="I13" s="6"/>
    </row>
    <row r="14" spans="1:9" x14ac:dyDescent="0.25">
      <c r="G14" s="7"/>
      <c r="H14" s="7"/>
      <c r="I14" s="8"/>
    </row>
    <row r="15" spans="1:9" s="24" customFormat="1" ht="15.75" x14ac:dyDescent="0.25">
      <c r="A15" s="23" t="s">
        <v>12</v>
      </c>
      <c r="G15" s="27"/>
      <c r="H15" s="27"/>
      <c r="I15" s="28"/>
    </row>
    <row r="16" spans="1:9" ht="29.25" customHeight="1" x14ac:dyDescent="0.25">
      <c r="B16" s="40" t="s">
        <v>20</v>
      </c>
      <c r="C16" s="40"/>
      <c r="D16" s="40"/>
      <c r="E16" s="40"/>
      <c r="F16" s="40"/>
      <c r="G16" s="7"/>
      <c r="H16" s="7"/>
      <c r="I16" s="8"/>
    </row>
    <row r="17" spans="1:19" x14ac:dyDescent="0.25">
      <c r="B17" s="46" t="s">
        <v>11</v>
      </c>
      <c r="C17" s="46"/>
      <c r="D17" s="46"/>
      <c r="E17" s="46"/>
      <c r="F17" s="33"/>
      <c r="G17" s="17"/>
      <c r="H17" s="21">
        <v>2.4E-2</v>
      </c>
      <c r="I17" s="6">
        <f>G17/H17</f>
        <v>0</v>
      </c>
    </row>
    <row r="18" spans="1:19" ht="29.25" customHeight="1" x14ac:dyDescent="0.25">
      <c r="B18" s="41" t="s">
        <v>13</v>
      </c>
      <c r="C18" s="41"/>
      <c r="D18" s="41"/>
      <c r="E18" s="41"/>
      <c r="F18" s="41"/>
      <c r="G18" s="21"/>
      <c r="H18" s="21"/>
      <c r="I18" s="6"/>
    </row>
    <row r="19" spans="1:19" x14ac:dyDescent="0.25">
      <c r="G19" s="7"/>
      <c r="H19" s="7"/>
      <c r="I19" s="8"/>
    </row>
    <row r="20" spans="1:19" s="24" customFormat="1" ht="15.75" x14ac:dyDescent="0.25">
      <c r="A20" s="23" t="s">
        <v>8</v>
      </c>
      <c r="G20" s="27"/>
      <c r="H20" s="27"/>
      <c r="I20" s="28"/>
    </row>
    <row r="21" spans="1:19" x14ac:dyDescent="0.25">
      <c r="B21" t="s">
        <v>2</v>
      </c>
      <c r="G21" s="7"/>
      <c r="H21" s="7"/>
      <c r="I21" s="8"/>
    </row>
    <row r="22" spans="1:19" ht="15" customHeight="1" x14ac:dyDescent="0.25">
      <c r="B22" s="40" t="s">
        <v>21</v>
      </c>
      <c r="C22" s="40"/>
      <c r="D22" s="40"/>
      <c r="E22" s="40"/>
      <c r="F22" s="47"/>
      <c r="G22" s="2"/>
      <c r="H22" s="19">
        <v>1332673</v>
      </c>
      <c r="I22" s="6"/>
    </row>
    <row r="23" spans="1:19" ht="14.25" customHeight="1" x14ac:dyDescent="0.25">
      <c r="B23" s="48"/>
      <c r="C23" s="48"/>
      <c r="D23" s="48"/>
      <c r="E23" s="48"/>
      <c r="F23" s="48"/>
      <c r="G23" s="7"/>
      <c r="H23" s="7"/>
      <c r="I23" s="8"/>
    </row>
    <row r="24" spans="1:19" ht="14.25" customHeight="1" x14ac:dyDescent="0.25">
      <c r="B24" s="39" t="s">
        <v>22</v>
      </c>
      <c r="C24" s="39"/>
      <c r="D24" s="39"/>
      <c r="E24" s="39"/>
      <c r="F24" s="39"/>
      <c r="G24" s="2"/>
      <c r="H24" s="19">
        <v>1399646</v>
      </c>
      <c r="I24" s="8"/>
    </row>
    <row r="25" spans="1:19" ht="30" customHeight="1" x14ac:dyDescent="0.25">
      <c r="B25" s="40" t="s">
        <v>23</v>
      </c>
      <c r="C25" s="40"/>
      <c r="D25" s="40"/>
      <c r="E25" s="40"/>
      <c r="F25" s="40"/>
      <c r="G25" s="22"/>
      <c r="H25" s="19"/>
      <c r="I25" s="8"/>
    </row>
    <row r="26" spans="1:19" ht="15" customHeight="1" x14ac:dyDescent="0.25">
      <c r="B26" s="49" t="s">
        <v>19</v>
      </c>
      <c r="C26" s="49"/>
      <c r="D26" s="49"/>
      <c r="E26" s="49"/>
      <c r="F26" s="49"/>
      <c r="G26" s="20"/>
      <c r="H26" s="19"/>
      <c r="I26" s="8"/>
    </row>
    <row r="27" spans="1:19" ht="15" customHeight="1" x14ac:dyDescent="0.25">
      <c r="G27" s="11"/>
      <c r="H27" s="11"/>
      <c r="I27" s="8"/>
      <c r="L27" s="4"/>
    </row>
    <row r="28" spans="1:19" ht="15" customHeight="1" x14ac:dyDescent="0.25">
      <c r="B28" s="5"/>
      <c r="C28" s="5"/>
      <c r="F28" s="12" t="s">
        <v>4</v>
      </c>
      <c r="G28" s="13" t="e">
        <f>(G24-G22)/G22</f>
        <v>#DIV/0!</v>
      </c>
      <c r="H28" s="13">
        <f>(H24-H22)/H22</f>
        <v>5.0254638609771488E-2</v>
      </c>
      <c r="I28" s="6" t="e">
        <f>IF(G28&lt;=H28-0.2,3,IF(G28&lt;=H28-0.15,2.5,IF(G28&lt;=H28-0.1,2,IF(G28&lt;=H28-0.05,1.5,IF(G28&lt;=H28,1,IF(G28&lt;=H28+0.05,0.5,0))))))</f>
        <v>#DIV/0!</v>
      </c>
    </row>
    <row r="29" spans="1:19" x14ac:dyDescent="0.25">
      <c r="G29" s="7"/>
      <c r="H29" s="7"/>
      <c r="I29" s="8"/>
    </row>
    <row r="30" spans="1:19" ht="15" customHeight="1" x14ac:dyDescent="0.25">
      <c r="A30" s="23" t="s">
        <v>16</v>
      </c>
      <c r="B30" s="24"/>
      <c r="C30" s="24"/>
      <c r="D30" s="24"/>
      <c r="E30" s="24"/>
      <c r="F30" s="24"/>
      <c r="G30" s="24"/>
      <c r="H30" s="27"/>
      <c r="I30" s="28"/>
      <c r="J30" s="35"/>
      <c r="K30" s="35"/>
      <c r="L30" s="35"/>
      <c r="M30" s="35"/>
      <c r="N30" s="35"/>
      <c r="O30" s="35"/>
      <c r="P30" s="35"/>
      <c r="Q30" s="35"/>
      <c r="R30" s="35"/>
      <c r="S30" s="35"/>
    </row>
    <row r="31" spans="1:19" ht="30" customHeight="1" x14ac:dyDescent="0.25">
      <c r="A31" s="23"/>
      <c r="B31" s="40" t="s">
        <v>17</v>
      </c>
      <c r="C31" s="40"/>
      <c r="D31" s="40"/>
      <c r="E31" s="40"/>
      <c r="F31" s="40"/>
      <c r="G31" s="24"/>
      <c r="H31" s="27"/>
      <c r="I31" s="28"/>
      <c r="J31" s="35"/>
      <c r="K31" s="35"/>
      <c r="L31" s="35"/>
      <c r="M31" s="35"/>
      <c r="N31" s="35"/>
      <c r="O31" s="35"/>
      <c r="P31" s="35"/>
      <c r="Q31" s="35"/>
      <c r="R31" s="35"/>
      <c r="S31" s="35"/>
    </row>
    <row r="32" spans="1:19" ht="15" customHeight="1" x14ac:dyDescent="0.25">
      <c r="B32" s="40"/>
      <c r="C32" s="40"/>
      <c r="D32" s="40"/>
      <c r="E32" s="40"/>
      <c r="F32" s="40"/>
      <c r="G32" s="3"/>
      <c r="H32" s="7"/>
      <c r="I32" s="8"/>
      <c r="J32" s="36"/>
      <c r="K32" s="36"/>
      <c r="L32" s="36"/>
      <c r="M32" s="36"/>
      <c r="N32" s="36"/>
      <c r="O32" s="36"/>
      <c r="P32" s="36"/>
      <c r="Q32" s="36"/>
      <c r="R32" s="36"/>
      <c r="S32" s="36"/>
    </row>
    <row r="33" spans="1:9" s="24" customFormat="1" ht="15.75" x14ac:dyDescent="0.25">
      <c r="A33"/>
      <c r="B33" s="32"/>
      <c r="C33" s="32"/>
      <c r="D33" s="32"/>
      <c r="E33" s="32"/>
      <c r="F33" s="32"/>
      <c r="G33" s="7"/>
      <c r="H33" s="7"/>
      <c r="I33" s="8"/>
    </row>
    <row r="34" spans="1:9" ht="15" customHeight="1" x14ac:dyDescent="0.25">
      <c r="F34" s="12" t="s">
        <v>18</v>
      </c>
      <c r="G34" s="9" t="e">
        <f>ROUND(G32/G12,4)</f>
        <v>#DIV/0!</v>
      </c>
      <c r="H34" s="7"/>
      <c r="I34" s="14" t="e">
        <f>G34*100</f>
        <v>#DIV/0!</v>
      </c>
    </row>
    <row r="35" spans="1:9" ht="15" customHeight="1" x14ac:dyDescent="0.25">
      <c r="A35" s="24"/>
      <c r="B35" s="24"/>
      <c r="C35" s="24"/>
      <c r="D35" s="24"/>
      <c r="E35" s="24"/>
      <c r="F35" s="24"/>
      <c r="G35" s="7"/>
      <c r="H35" s="7"/>
      <c r="I35" s="7"/>
    </row>
    <row r="36" spans="1:9" ht="15.75" x14ac:dyDescent="0.25">
      <c r="G36" s="27"/>
      <c r="H36" s="29" t="s">
        <v>6</v>
      </c>
      <c r="I36" s="30" t="e">
        <f>ROUND(I7+I12+I17+I28+I34,2)</f>
        <v>#DIV/0!</v>
      </c>
    </row>
    <row r="37" spans="1:9" ht="15.75" x14ac:dyDescent="0.25">
      <c r="A37" s="24"/>
      <c r="B37" s="24"/>
      <c r="C37" s="24"/>
      <c r="D37" s="24"/>
      <c r="E37" s="24"/>
      <c r="F37" s="24"/>
      <c r="G37" s="7"/>
      <c r="H37" s="7"/>
      <c r="I37" s="7"/>
    </row>
    <row r="38" spans="1:9" s="24" customFormat="1" ht="15.75" x14ac:dyDescent="0.25">
      <c r="A38"/>
      <c r="B38"/>
      <c r="C38"/>
      <c r="D38"/>
      <c r="E38"/>
      <c r="F38"/>
      <c r="H38" s="29" t="s">
        <v>9</v>
      </c>
      <c r="I38" s="31" t="e">
        <f>IF(I36&lt;7,0,IF(I36&gt;10,10/10,I36^2/100))</f>
        <v>#DIV/0!</v>
      </c>
    </row>
    <row r="39" spans="1:9" x14ac:dyDescent="0.25">
      <c r="H39" s="15" t="s">
        <v>10</v>
      </c>
    </row>
    <row r="40" spans="1:9" s="24" customFormat="1" ht="15.75" x14ac:dyDescent="0.25">
      <c r="A40"/>
      <c r="B40"/>
      <c r="C40"/>
      <c r="D40"/>
      <c r="E40"/>
      <c r="F40"/>
      <c r="G40"/>
      <c r="H40"/>
      <c r="I40"/>
    </row>
  </sheetData>
  <sheetProtection algorithmName="SHA-512" hashValue="+wdVU6CT/psY3S2KnCr3oXDs5DIu27ZAwvMvxn7OtCWz6F0ODoRb81PpmhurrijcQwmEx22jdGH0ihl/ma2GcA==" saltValue="g9d/mP3r1cPOyw3psMA4Ng==" spinCount="100000" sheet="1" selectLockedCells="1"/>
  <mergeCells count="17">
    <mergeCell ref="B31:F32"/>
    <mergeCell ref="B12:E12"/>
    <mergeCell ref="B17:E17"/>
    <mergeCell ref="B22:F22"/>
    <mergeCell ref="B7:E7"/>
    <mergeCell ref="B23:F23"/>
    <mergeCell ref="B26:F26"/>
    <mergeCell ref="B25:F25"/>
    <mergeCell ref="A1:I1"/>
    <mergeCell ref="B24:F24"/>
    <mergeCell ref="B16:F16"/>
    <mergeCell ref="B6:F6"/>
    <mergeCell ref="B11:F11"/>
    <mergeCell ref="B8:F8"/>
    <mergeCell ref="B18:F18"/>
    <mergeCell ref="C3:F3"/>
    <mergeCell ref="B13:F13"/>
  </mergeCells>
  <dataValidations xWindow="693" yWindow="725" count="9">
    <dataValidation type="decimal" operator="greaterThanOrEqual" allowBlank="1" showInputMessage="1" showErrorMessage="1" error="Enter Poverty Rate as a percent." prompt="Enter Percent  Poverty Rate." sqref="G8" xr:uid="{00000000-0002-0000-0000-000000000000}">
      <formula1>0</formula1>
    </dataValidation>
    <dataValidation allowBlank="1" showInputMessage="1" showErrorMessage="1" error="Enter Income as a whole number." prompt="Enter Median Household Income" sqref="G12:G13" xr:uid="{00000000-0002-0000-0000-000001000000}"/>
    <dataValidation type="decimal" operator="greaterThanOrEqual" allowBlank="1" showInputMessage="1" showErrorMessage="1" error="Enter Unemployment Rate as a decimal." prompt="Enter Percent Unemployment Rate." sqref="G18" xr:uid="{00000000-0002-0000-0000-000002000000}">
      <formula1>0</formula1>
    </dataValidation>
    <dataValidation type="whole" allowBlank="1" showInputMessage="1" showErrorMessage="1" prompt="Enter 2013 Population." sqref="G22" xr:uid="{00000000-0002-0000-0000-000003000000}">
      <formula1>0</formula1>
      <formula2>100000</formula2>
    </dataValidation>
    <dataValidation type="whole" operator="greaterThanOrEqual" allowBlank="1" showInputMessage="1" showErrorMessage="1" prompt="Enter yearly sewer user cost." sqref="G32" xr:uid="{00000000-0002-0000-0000-000005000000}">
      <formula1>0</formula1>
    </dataValidation>
    <dataValidation allowBlank="1" showInputMessage="1" showErrorMessage="1" prompt="Enter Municipality or District Name" sqref="B3:C3" xr:uid="{00000000-0002-0000-0000-000006000000}"/>
    <dataValidation type="whole" allowBlank="1" showInputMessage="1" showErrorMessage="1" prompt="Enter 2023 Population." sqref="G24" xr:uid="{00000000-0002-0000-0000-000008000000}">
      <formula1>0</formula1>
      <formula2>100000</formula2>
    </dataValidation>
    <dataValidation type="decimal" operator="greaterThanOrEqual" allowBlank="1" showInputMessage="1" showErrorMessage="1" error="Enter Poverty Rate as a percent." prompt="Enter Percent Poverty Rate for ALL PEOPLE." sqref="G7" xr:uid="{2A51A0DF-4DA8-4852-BC86-F9CB45137AB4}">
      <formula1>0</formula1>
    </dataValidation>
    <dataValidation type="decimal" operator="greaterThanOrEqual" allowBlank="1" showInputMessage="1" showErrorMessage="1" error="Enter Unemployment Rate as a decimal." prompt="Enter Percent Unemploymed." sqref="G17" xr:uid="{72DAFCCA-A8D0-429F-B688-29397568352E}">
      <formula1>0</formula1>
    </dataValidation>
  </dataValidations>
  <hyperlinks>
    <hyperlink ref="B7" r:id="rId1" xr:uid="{D6004183-7240-41E0-805A-43F4C9B4AF97}"/>
    <hyperlink ref="B12" r:id="rId2" xr:uid="{CBF665C5-293E-46E4-9449-612548D13262}"/>
    <hyperlink ref="B17" r:id="rId3" xr:uid="{0BC0CA2C-E2BE-49F3-8E00-6A2CCE8C6187}"/>
    <hyperlink ref="B26:F26" r:id="rId4" display="https://www.maine.gov/dep/water/grants/SRF/cwsrf/index.html" xr:uid="{B34560CC-6B2D-4455-BECA-06D1A513CEF7}"/>
  </hyperlinks>
  <printOptions horizontalCentered="1"/>
  <pageMargins left="0.45" right="0.45" top="1" bottom="0.5" header="0.3" footer="0.3"/>
  <pageSetup scale="81" orientation="portrait" r:id="rId5"/>
  <headerFooter>
    <oddHeader>&amp;C&amp;20Clean Water State Revolving Fund 
2025 Affordability Principal Forgiveness Percentage Calcalutor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2025</vt:lpstr>
      <vt:lpstr>Sheet2</vt:lpstr>
      <vt:lpstr>Sheet3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True, John N</dc:creator>
  <cp:lastModifiedBy>Piers, Brandy M</cp:lastModifiedBy>
  <cp:lastPrinted>2025-02-26T16:44:07Z</cp:lastPrinted>
  <dcterms:created xsi:type="dcterms:W3CDTF">2015-08-06T12:45:37Z</dcterms:created>
  <dcterms:modified xsi:type="dcterms:W3CDTF">2025-02-26T16:44:47Z</dcterms:modified>
</cp:coreProperties>
</file>